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315" windowHeight="11835"/>
  </bookViews>
  <sheets>
    <sheet name="Смета контракта" sheetId="1" r:id="rId1"/>
  </sheets>
  <externalReferences>
    <externalReference r:id="rId2"/>
    <externalReference r:id="rId3"/>
  </externalReferences>
  <definedNames>
    <definedName name="_ftn1" localSheetId="0">'Смета контракта'!#REF!</definedName>
    <definedName name="_ftn2" localSheetId="0">'Смета контракта'!#REF!</definedName>
    <definedName name="_ftnref1" localSheetId="0">'Смета контракта'!$F$5</definedName>
    <definedName name="_ftnref2" localSheetId="0">'Смета контракта'!$G$5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жму_расчету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 refMode="R1C1"/>
</workbook>
</file>

<file path=xl/calcChain.xml><?xml version="1.0" encoding="utf-8"?>
<calcChain xmlns="http://schemas.openxmlformats.org/spreadsheetml/2006/main">
  <c r="G24" i="1" l="1"/>
  <c r="G23" i="1"/>
  <c r="G25" i="1" s="1"/>
  <c r="G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<sst xmlns="http://schemas.openxmlformats.org/spreadsheetml/2006/main" count="76" uniqueCount="65">
  <si>
    <t>Смета контракта (Приложение 2)</t>
  </si>
  <si>
    <t>Объект строительства:  ДЕТСКИЙ САД НА 180 МЕСТ</t>
  </si>
  <si>
    <t>Государственный контракт №__________________________</t>
  </si>
  <si>
    <t>Номер этапа, комплекса, вида работ</t>
  </si>
  <si>
    <t>Номера сметных расчетов (смет)</t>
  </si>
  <si>
    <t xml:space="preserve">Наименование конструктивных решений (элементов), комплексов (видов) работ </t>
  </si>
  <si>
    <t>Единица измерения</t>
  </si>
  <si>
    <t>Количество (объем работ)</t>
  </si>
  <si>
    <t xml:space="preserve">Цена, без учета НДС, руб. </t>
  </si>
  <si>
    <t>за ед</t>
  </si>
  <si>
    <t>всего</t>
  </si>
  <si>
    <t>1</t>
  </si>
  <si>
    <t>раздел 1</t>
  </si>
  <si>
    <t>Котлован под фундаменты.</t>
  </si>
  <si>
    <t>м3</t>
  </si>
  <si>
    <t>2</t>
  </si>
  <si>
    <t>раздел 2</t>
  </si>
  <si>
    <t>Фундаменты</t>
  </si>
  <si>
    <t>3</t>
  </si>
  <si>
    <t>раздел 3</t>
  </si>
  <si>
    <t>Стены и перегородки 1 - го  этажа.</t>
  </si>
  <si>
    <t>4</t>
  </si>
  <si>
    <t>раздел 4</t>
  </si>
  <si>
    <t>Перекрытие 1- го этажа.</t>
  </si>
  <si>
    <t>шт. плит</t>
  </si>
  <si>
    <t>5</t>
  </si>
  <si>
    <t>раздел 5</t>
  </si>
  <si>
    <t>Стены и перегородки 2-го этажа.</t>
  </si>
  <si>
    <t>6</t>
  </si>
  <si>
    <t>раздел 6</t>
  </si>
  <si>
    <t>Перекрытие 2-го этажа.</t>
  </si>
  <si>
    <t>7</t>
  </si>
  <si>
    <t>раздел 7</t>
  </si>
  <si>
    <t>Кровля.</t>
  </si>
  <si>
    <t>м2</t>
  </si>
  <si>
    <t>8</t>
  </si>
  <si>
    <t>раздел 8</t>
  </si>
  <si>
    <t>Утепление перекрытия.</t>
  </si>
  <si>
    <t>9</t>
  </si>
  <si>
    <t>раздел 9</t>
  </si>
  <si>
    <t>Проемы.</t>
  </si>
  <si>
    <t>10</t>
  </si>
  <si>
    <t>раздел 10</t>
  </si>
  <si>
    <t>Полы 1 го этажа.</t>
  </si>
  <si>
    <t>11</t>
  </si>
  <si>
    <t>раздел 11</t>
  </si>
  <si>
    <t>Полы 2 го этажа.</t>
  </si>
  <si>
    <t>12</t>
  </si>
  <si>
    <t>раздел 12</t>
  </si>
  <si>
    <t>Внутренняя отделка 1 го этажа.</t>
  </si>
  <si>
    <t>13</t>
  </si>
  <si>
    <t>раздел 13</t>
  </si>
  <si>
    <t>Внутренняя отделка 2  го этажа.</t>
  </si>
  <si>
    <t>14</t>
  </si>
  <si>
    <t>раздел 14</t>
  </si>
  <si>
    <t>Наружная отделка.</t>
  </si>
  <si>
    <t>15</t>
  </si>
  <si>
    <t>раздел 15</t>
  </si>
  <si>
    <t>Лестницы.</t>
  </si>
  <si>
    <t>ступенки</t>
  </si>
  <si>
    <t>Итого по смете контракта, без учета НДС</t>
  </si>
  <si>
    <t>Итого по смете контракта, с учетом НДС</t>
  </si>
  <si>
    <t>Начальная (максимальная) цена контракта без НДС</t>
  </si>
  <si>
    <t>Начальная (максимальная) цена контракта с учетом НДС</t>
  </si>
  <si>
    <t>Специалист в сфере закупок                                                                                     Шихабудинов М.Ш.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</si>
</sst>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2">
      <alignment horizontal="center"/>
    </xf>
    <xf numFmtId="0" fontId="4" fillId="0" borderId="2">
      <alignment horizontal="center"/>
    </xf>
    <xf numFmtId="0" fontId="4" fillId="0" borderId="0">
      <alignment horizontal="right" vertical="top" wrapText="1"/>
    </xf>
    <xf numFmtId="0" fontId="4" fillId="0" borderId="2">
      <alignment horizontal="center" wrapText="1"/>
    </xf>
    <xf numFmtId="0" fontId="4" fillId="0" borderId="2">
      <alignment horizontal="center"/>
    </xf>
    <xf numFmtId="0" fontId="4" fillId="0" borderId="2">
      <alignment horizontal="center"/>
    </xf>
    <xf numFmtId="0" fontId="4" fillId="0" borderId="2">
      <alignment horizontal="center" wrapText="1"/>
    </xf>
    <xf numFmtId="0" fontId="4" fillId="0" borderId="2">
      <alignment horizontal="center"/>
    </xf>
    <xf numFmtId="0" fontId="4" fillId="0" borderId="0">
      <alignment horizontal="center" vertical="top" wrapText="1"/>
    </xf>
    <xf numFmtId="0" fontId="4" fillId="0" borderId="0">
      <alignment horizontal="center"/>
    </xf>
    <xf numFmtId="0" fontId="4" fillId="0" borderId="0">
      <alignment horizontal="left" vertical="top"/>
    </xf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2" fillId="0" borderId="2" xfId="0" applyFont="1" applyBorder="1"/>
    <xf numFmtId="3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/>
  </cellXfs>
  <cellStyles count="14">
    <cellStyle name="Акт" xfId="2"/>
    <cellStyle name="ВедРесурсов" xfId="3"/>
    <cellStyle name="Гиперссылка" xfId="1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60;&#1086;&#1088;&#1084;&#1072;&#1090;%20&#1088;&#1072;&#1089;&#1095;&#1077;&#1090;&#1072;%20&#1053;&#1086;&#1074;%20&#1088;&#1077;&#1076;/&#1054;&#1073;&#1088;&#1072;&#1079;&#1077;&#1094;-%20&#1050;&#1089;&#1084;&#1088;198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4;&#1077;&#1090;&#1072;%20&#1082;&#1086;&#1085;&#1090;&#1088;&#1072;&#1082;&#1090;&#1072;%20&#1088;&#1072;&#1089;&#1082;&#1083;&#1072;&#1076;&#1082;&#1072;%20&#1086;&#1073;&#1097;&#1077;&#1089;&#1090;&#1088;%20&#1088;&#1072;&#1073;%20&#1087;&#1086;%20&#1088;&#1072;&#1079;&#1076;&#1077;&#1083;&#1072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х"/>
      <sheetName val="Тр.сх"/>
      <sheetName val="Расч.инд."/>
      <sheetName val="реестр Н"/>
      <sheetName val="Норм НР"/>
      <sheetName val="раскл затрат"/>
      <sheetName val="Вед1"/>
      <sheetName val="Вед1 (2)"/>
      <sheetName val="Вед1 (3)"/>
      <sheetName val="Вед1 (4)"/>
      <sheetName val="Вед1 (5)"/>
      <sheetName val="Вед1 (6)"/>
      <sheetName val="Вед1 (7)"/>
      <sheetName val="Вед1 (8)"/>
      <sheetName val="Вед1 (9)"/>
      <sheetName val="Вед1 (10)"/>
      <sheetName val="Вед1 (11)"/>
      <sheetName val="Вед1 (12)"/>
      <sheetName val="Вед1 (13)"/>
      <sheetName val="Вед1 (14)"/>
      <sheetName val="Вед1 (15)"/>
      <sheetName val="Вед1 (16)"/>
      <sheetName val="Вед1 (17)"/>
      <sheetName val="Вед1 (18)"/>
      <sheetName val="Вед1 (19)"/>
      <sheetName val="Вед1 (20)"/>
      <sheetName val="Вед1 (21)"/>
      <sheetName val="Вед1 (22)"/>
      <sheetName val="Вед1 (23)"/>
      <sheetName val="Вед1 (24)"/>
      <sheetName val="Вед1 (25)"/>
      <sheetName val="реестр Р"/>
      <sheetName val="Вед1 (26)"/>
      <sheetName val="Вед1 (27)"/>
      <sheetName val="Вед1 (28)"/>
      <sheetName val="Вед1 (2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контракта"/>
      <sheetName val="Смета 2001"/>
      <sheetName val="реестр инд"/>
      <sheetName val="Формат ресурсн"/>
      <sheetName val="Раскл.затр."/>
      <sheetName val="Расчетн  инд."/>
      <sheetName val="Расчетн  инд. (2)"/>
      <sheetName val="Расчетн  инд. (3)"/>
      <sheetName val="Расчетн  инд. (4)"/>
      <sheetName val="Расчетн  инд. (5)"/>
      <sheetName val="Расчетн  инд. (6)"/>
      <sheetName val="Расчетн  инд. (7)"/>
      <sheetName val="Расчетн  инд. (8)"/>
      <sheetName val="Расчетн  инд. (9)"/>
      <sheetName val="Расчетн  инд. (10)"/>
      <sheetName val="Расчетн  инд. (11)"/>
      <sheetName val="Расчетн  инд. (12)"/>
      <sheetName val="Расчетн  инд. (13)"/>
      <sheetName val="Расчетн  инд. (14)"/>
      <sheetName val="Расчетн  инд. (15)"/>
      <sheetName val="Расчетн  инд. (16)"/>
      <sheetName val="Расчетн  инд. (17)"/>
      <sheetName val="Расчетн  инд. (18)"/>
      <sheetName val="Расчетн  инд. (19)"/>
      <sheetName val="Расчетн  инд. (20)"/>
      <sheetName val="Расчетн  инд. (21)"/>
      <sheetName val="Расчетн  инд. (22)"/>
      <sheetName val="Расчетн  инд. (23)"/>
      <sheetName val="Расчетн  инд. (24)"/>
      <sheetName val="Расчетн  инд. (25)"/>
      <sheetName val="Расчетн  инд. (26)"/>
      <sheetName val="Расчетн  инд. (27)"/>
      <sheetName val="Расчетн  инд. (28)"/>
      <sheetName val="Расчетн  инд. (29)"/>
      <sheetName val="Расчетн  инд. (30)"/>
      <sheetName val="Расчетн  инд. (31)"/>
      <sheetName val="Расчетн  инд. (32)"/>
      <sheetName val="Расчетн  инд. (33)"/>
      <sheetName val="Расчетн  инд. (34)"/>
      <sheetName val="Расчетн  инд. (35)"/>
      <sheetName val="Расчетн  инд. (36)"/>
      <sheetName val="Расчетн  инд. (37)"/>
      <sheetName val="Расчетн  инд. (38)"/>
      <sheetName val="Расчетн  инд. (39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4" sqref="F4:G4"/>
    </sheetView>
  </sheetViews>
  <sheetFormatPr defaultRowHeight="12.75" x14ac:dyDescent="0.2"/>
  <cols>
    <col min="1" max="1" width="12.28515625" customWidth="1"/>
    <col min="2" max="2" width="11.28515625" customWidth="1"/>
    <col min="3" max="3" width="50.85546875" customWidth="1"/>
    <col min="4" max="4" width="12.42578125" customWidth="1"/>
    <col min="5" max="5" width="15.140625" customWidth="1"/>
    <col min="6" max="6" width="10.28515625" customWidth="1"/>
    <col min="7" max="7" width="14.42578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2" t="s">
        <v>1</v>
      </c>
      <c r="B2" s="2"/>
      <c r="C2" s="2"/>
      <c r="D2" s="2"/>
      <c r="E2" s="2"/>
      <c r="F2" s="2"/>
      <c r="G2" s="2"/>
    </row>
    <row r="3" spans="1:7" ht="21" customHeight="1" x14ac:dyDescent="0.2">
      <c r="A3" s="3" t="s">
        <v>2</v>
      </c>
      <c r="B3" s="3"/>
      <c r="C3" s="3"/>
      <c r="D3" s="3"/>
      <c r="E3" s="3"/>
      <c r="F3" s="3"/>
      <c r="G3" s="3"/>
    </row>
    <row r="4" spans="1:7" ht="48" customHeight="1" x14ac:dyDescent="0.2">
      <c r="A4" s="4" t="s">
        <v>3</v>
      </c>
      <c r="B4" s="5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/>
    </row>
    <row r="5" spans="1:7" ht="31.5" customHeight="1" x14ac:dyDescent="0.2">
      <c r="A5" s="4"/>
      <c r="B5" s="6"/>
      <c r="C5" s="4"/>
      <c r="D5" s="4"/>
      <c r="E5" s="4"/>
      <c r="F5" s="7" t="s">
        <v>9</v>
      </c>
      <c r="G5" s="7" t="s">
        <v>10</v>
      </c>
    </row>
    <row r="6" spans="1:7" ht="15.75" x14ac:dyDescent="0.2">
      <c r="A6" s="8">
        <v>1</v>
      </c>
      <c r="B6" s="8"/>
      <c r="C6" s="8">
        <v>2</v>
      </c>
      <c r="D6" s="8">
        <v>3</v>
      </c>
      <c r="E6" s="8">
        <v>4</v>
      </c>
      <c r="F6" s="8">
        <v>5</v>
      </c>
      <c r="G6" s="8">
        <v>6</v>
      </c>
    </row>
    <row r="7" spans="1:7" ht="15.75" x14ac:dyDescent="0.25">
      <c r="A7" s="9" t="s">
        <v>11</v>
      </c>
      <c r="B7" s="10" t="s">
        <v>12</v>
      </c>
      <c r="C7" s="11" t="s">
        <v>13</v>
      </c>
      <c r="D7" s="12" t="s">
        <v>14</v>
      </c>
      <c r="E7" s="12">
        <v>4100</v>
      </c>
      <c r="F7" s="12">
        <f>G7/E7</f>
        <v>926.17170731707313</v>
      </c>
      <c r="G7" s="13">
        <v>3797304</v>
      </c>
    </row>
    <row r="8" spans="1:7" ht="15.75" x14ac:dyDescent="0.25">
      <c r="A8" s="9" t="s">
        <v>15</v>
      </c>
      <c r="B8" s="10" t="s">
        <v>16</v>
      </c>
      <c r="C8" s="11" t="s">
        <v>17</v>
      </c>
      <c r="D8" s="12" t="s">
        <v>14</v>
      </c>
      <c r="E8" s="12">
        <v>56</v>
      </c>
      <c r="F8" s="12">
        <f t="shared" ref="F8:F21" si="0">G8/E8</f>
        <v>83304.268392857135</v>
      </c>
      <c r="G8" s="13">
        <v>4665039.0299999993</v>
      </c>
    </row>
    <row r="9" spans="1:7" ht="15.75" x14ac:dyDescent="0.25">
      <c r="A9" s="9" t="s">
        <v>18</v>
      </c>
      <c r="B9" s="10" t="s">
        <v>19</v>
      </c>
      <c r="C9" s="11" t="s">
        <v>20</v>
      </c>
      <c r="D9" s="12" t="s">
        <v>14</v>
      </c>
      <c r="E9" s="12">
        <v>392</v>
      </c>
      <c r="F9" s="12">
        <f t="shared" si="0"/>
        <v>10895.466352040818</v>
      </c>
      <c r="G9" s="13">
        <v>4271022.8100000005</v>
      </c>
    </row>
    <row r="10" spans="1:7" ht="15.75" x14ac:dyDescent="0.25">
      <c r="A10" s="9" t="s">
        <v>21</v>
      </c>
      <c r="B10" s="10" t="s">
        <v>22</v>
      </c>
      <c r="C10" s="11" t="s">
        <v>23</v>
      </c>
      <c r="D10" s="12" t="s">
        <v>24</v>
      </c>
      <c r="E10" s="12">
        <v>107</v>
      </c>
      <c r="F10" s="12">
        <f t="shared" si="0"/>
        <v>12869.012523364485</v>
      </c>
      <c r="G10" s="13">
        <v>1376984.3399999999</v>
      </c>
    </row>
    <row r="11" spans="1:7" ht="15.75" x14ac:dyDescent="0.25">
      <c r="A11" s="9" t="s">
        <v>25</v>
      </c>
      <c r="B11" s="10" t="s">
        <v>26</v>
      </c>
      <c r="C11" s="11" t="s">
        <v>27</v>
      </c>
      <c r="D11" s="12" t="s">
        <v>14</v>
      </c>
      <c r="E11" s="12">
        <v>392</v>
      </c>
      <c r="F11" s="12">
        <f t="shared" si="0"/>
        <v>10796.136938775511</v>
      </c>
      <c r="G11" s="13">
        <v>4232085.6800000006</v>
      </c>
    </row>
    <row r="12" spans="1:7" ht="15.75" x14ac:dyDescent="0.25">
      <c r="A12" s="9" t="s">
        <v>28</v>
      </c>
      <c r="B12" s="10" t="s">
        <v>29</v>
      </c>
      <c r="C12" s="11" t="s">
        <v>30</v>
      </c>
      <c r="D12" s="12" t="s">
        <v>24</v>
      </c>
      <c r="E12" s="12">
        <v>108</v>
      </c>
      <c r="F12" s="12">
        <f t="shared" si="0"/>
        <v>12782.831944444446</v>
      </c>
      <c r="G12" s="13">
        <v>1380545.85</v>
      </c>
    </row>
    <row r="13" spans="1:7" ht="15.75" x14ac:dyDescent="0.25">
      <c r="A13" s="9" t="s">
        <v>31</v>
      </c>
      <c r="B13" s="10" t="s">
        <v>32</v>
      </c>
      <c r="C13" s="11" t="s">
        <v>33</v>
      </c>
      <c r="D13" s="12" t="s">
        <v>34</v>
      </c>
      <c r="E13" s="12">
        <v>1300</v>
      </c>
      <c r="F13" s="12">
        <f t="shared" si="0"/>
        <v>2625.6995923076925</v>
      </c>
      <c r="G13" s="13">
        <v>3413409.47</v>
      </c>
    </row>
    <row r="14" spans="1:7" ht="15.75" x14ac:dyDescent="0.25">
      <c r="A14" s="9" t="s">
        <v>35</v>
      </c>
      <c r="B14" s="10" t="s">
        <v>36</v>
      </c>
      <c r="C14" s="11" t="s">
        <v>37</v>
      </c>
      <c r="D14" s="12" t="s">
        <v>34</v>
      </c>
      <c r="E14" s="12">
        <v>928</v>
      </c>
      <c r="F14" s="12">
        <f t="shared" si="0"/>
        <v>1689.6345905172416</v>
      </c>
      <c r="G14" s="13">
        <v>1567980.9000000001</v>
      </c>
    </row>
    <row r="15" spans="1:7" ht="15.75" x14ac:dyDescent="0.25">
      <c r="A15" s="9" t="s">
        <v>38</v>
      </c>
      <c r="B15" s="10" t="s">
        <v>39</v>
      </c>
      <c r="C15" s="11" t="s">
        <v>40</v>
      </c>
      <c r="D15" s="12" t="s">
        <v>34</v>
      </c>
      <c r="E15" s="12">
        <v>255.42</v>
      </c>
      <c r="F15" s="12">
        <f t="shared" si="0"/>
        <v>10782.187455954898</v>
      </c>
      <c r="G15" s="13">
        <v>2753986.32</v>
      </c>
    </row>
    <row r="16" spans="1:7" ht="15.75" x14ac:dyDescent="0.25">
      <c r="A16" s="9" t="s">
        <v>41</v>
      </c>
      <c r="B16" s="10" t="s">
        <v>42</v>
      </c>
      <c r="C16" s="11" t="s">
        <v>43</v>
      </c>
      <c r="D16" s="12" t="s">
        <v>34</v>
      </c>
      <c r="E16" s="12">
        <v>622</v>
      </c>
      <c r="F16" s="12">
        <f t="shared" si="0"/>
        <v>2929.520160771704</v>
      </c>
      <c r="G16" s="13">
        <v>1822161.5399999998</v>
      </c>
    </row>
    <row r="17" spans="1:7" ht="15.75" x14ac:dyDescent="0.25">
      <c r="A17" s="9" t="s">
        <v>44</v>
      </c>
      <c r="B17" s="10" t="s">
        <v>45</v>
      </c>
      <c r="C17" s="11" t="s">
        <v>46</v>
      </c>
      <c r="D17" s="12" t="s">
        <v>34</v>
      </c>
      <c r="E17" s="12">
        <v>656</v>
      </c>
      <c r="F17" s="12">
        <f t="shared" si="0"/>
        <v>1819.7094512195124</v>
      </c>
      <c r="G17" s="13">
        <v>1193729.4000000001</v>
      </c>
    </row>
    <row r="18" spans="1:7" ht="15.75" x14ac:dyDescent="0.25">
      <c r="A18" s="9" t="s">
        <v>47</v>
      </c>
      <c r="B18" s="10" t="s">
        <v>48</v>
      </c>
      <c r="C18" s="11" t="s">
        <v>49</v>
      </c>
      <c r="D18" s="12" t="s">
        <v>34</v>
      </c>
      <c r="E18" s="12">
        <v>1351</v>
      </c>
      <c r="F18" s="12">
        <f t="shared" si="0"/>
        <v>2210.2709104367136</v>
      </c>
      <c r="G18" s="13">
        <v>2986076</v>
      </c>
    </row>
    <row r="19" spans="1:7" ht="15.75" x14ac:dyDescent="0.25">
      <c r="A19" s="9" t="s">
        <v>50</v>
      </c>
      <c r="B19" s="10" t="s">
        <v>51</v>
      </c>
      <c r="C19" s="10" t="s">
        <v>52</v>
      </c>
      <c r="D19" s="12" t="s">
        <v>34</v>
      </c>
      <c r="E19" s="12">
        <v>1238</v>
      </c>
      <c r="F19" s="12">
        <f t="shared" si="0"/>
        <v>1940.7535298869145</v>
      </c>
      <c r="G19" s="13">
        <v>2402652.87</v>
      </c>
    </row>
    <row r="20" spans="1:7" ht="15.75" x14ac:dyDescent="0.25">
      <c r="A20" s="9" t="s">
        <v>53</v>
      </c>
      <c r="B20" s="10" t="s">
        <v>54</v>
      </c>
      <c r="C20" s="10" t="s">
        <v>55</v>
      </c>
      <c r="D20" s="12" t="s">
        <v>34</v>
      </c>
      <c r="E20" s="12">
        <v>1341</v>
      </c>
      <c r="F20" s="12">
        <f t="shared" si="0"/>
        <v>461.88032811334824</v>
      </c>
      <c r="G20" s="13">
        <v>619381.52</v>
      </c>
    </row>
    <row r="21" spans="1:7" ht="15.75" x14ac:dyDescent="0.25">
      <c r="A21" s="9" t="s">
        <v>56</v>
      </c>
      <c r="B21" s="10" t="s">
        <v>57</v>
      </c>
      <c r="C21" s="10" t="s">
        <v>58</v>
      </c>
      <c r="D21" s="12" t="s">
        <v>59</v>
      </c>
      <c r="E21" s="12">
        <v>28</v>
      </c>
      <c r="F21" s="12">
        <f t="shared" si="0"/>
        <v>27668.072142857145</v>
      </c>
      <c r="G21" s="13">
        <v>774706.02</v>
      </c>
    </row>
    <row r="22" spans="1:7" ht="15.75" x14ac:dyDescent="0.25">
      <c r="A22" s="14" t="s">
        <v>60</v>
      </c>
      <c r="B22" s="14"/>
      <c r="C22" s="14"/>
      <c r="D22" s="14"/>
      <c r="E22" s="14"/>
      <c r="F22" s="14"/>
      <c r="G22" s="15">
        <f>SUM(G7:G21)</f>
        <v>37257065.75</v>
      </c>
    </row>
    <row r="23" spans="1:7" ht="15.75" x14ac:dyDescent="0.25">
      <c r="A23" s="14" t="s">
        <v>61</v>
      </c>
      <c r="B23" s="14"/>
      <c r="C23" s="14"/>
      <c r="D23" s="14"/>
      <c r="E23" s="14"/>
      <c r="F23" s="14"/>
      <c r="G23" s="15">
        <f>G22*1.2</f>
        <v>44708478.899999999</v>
      </c>
    </row>
    <row r="24" spans="1:7" ht="12.75" customHeight="1" x14ac:dyDescent="0.25">
      <c r="A24" s="16" t="s">
        <v>62</v>
      </c>
      <c r="B24" s="16"/>
      <c r="C24" s="16"/>
      <c r="D24" s="16"/>
      <c r="E24" s="16"/>
      <c r="F24" s="16"/>
      <c r="G24" s="15">
        <f>G22</f>
        <v>37257065.75</v>
      </c>
    </row>
    <row r="25" spans="1:7" ht="15.75" x14ac:dyDescent="0.25">
      <c r="A25" s="16" t="s">
        <v>63</v>
      </c>
      <c r="B25" s="16"/>
      <c r="C25" s="16"/>
      <c r="D25" s="16"/>
      <c r="E25" s="16"/>
      <c r="F25" s="16"/>
      <c r="G25" s="15">
        <f>G23</f>
        <v>44708478.899999999</v>
      </c>
    </row>
    <row r="26" spans="1:7" ht="15.75" x14ac:dyDescent="0.25">
      <c r="A26" s="17"/>
      <c r="B26" s="17"/>
      <c r="C26" s="17"/>
      <c r="D26" s="17"/>
      <c r="E26" s="17"/>
      <c r="F26" s="17"/>
      <c r="G26" s="17"/>
    </row>
    <row r="27" spans="1:7" ht="15.75" x14ac:dyDescent="0.25">
      <c r="A27" s="17"/>
      <c r="B27" s="17"/>
      <c r="C27" s="17"/>
      <c r="D27" s="17"/>
      <c r="E27" s="17"/>
      <c r="F27" s="17"/>
      <c r="G27" s="17"/>
    </row>
    <row r="28" spans="1:7" ht="15.75" x14ac:dyDescent="0.25">
      <c r="A28" s="17"/>
      <c r="B28" s="17"/>
      <c r="C28" s="17"/>
      <c r="D28" s="17"/>
      <c r="E28" s="17"/>
      <c r="F28" s="17"/>
      <c r="G28" s="17"/>
    </row>
    <row r="29" spans="1:7" ht="15.75" x14ac:dyDescent="0.25">
      <c r="A29" s="2" t="s">
        <v>64</v>
      </c>
      <c r="B29" s="2"/>
      <c r="C29" s="2"/>
      <c r="D29" s="2"/>
      <c r="E29" s="2"/>
      <c r="F29" s="2"/>
      <c r="G29" s="2"/>
    </row>
  </sheetData>
  <mergeCells count="14">
    <mergeCell ref="A22:F22"/>
    <mergeCell ref="A23:F23"/>
    <mergeCell ref="A24:F24"/>
    <mergeCell ref="A25:F25"/>
    <mergeCell ref="A29:G29"/>
    <mergeCell ref="A1:G1"/>
    <mergeCell ref="A2:G2"/>
    <mergeCell ref="A3:G3"/>
    <mergeCell ref="A4:A5"/>
    <mergeCell ref="B4:B5"/>
    <mergeCell ref="C4:C5"/>
    <mergeCell ref="D4:D5"/>
    <mergeCell ref="E4:E5"/>
    <mergeCell ref="F4:G4"/>
  </mergeCells>
  <pageMargins left="1.1023622047244095" right="0.39370078740157483" top="0.55118110236220474" bottom="0.15748031496062992" header="0.39370078740157483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контракта</vt:lpstr>
      <vt:lpstr>'Смета контракта'!_ftnref1</vt:lpstr>
      <vt:lpstr>'Смета контракта'!_ftnref2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Шихабудинов</dc:creator>
  <cp:lastModifiedBy>Шихабудинов</cp:lastModifiedBy>
  <dcterms:created xsi:type="dcterms:W3CDTF">2020-02-25T04:19:05Z</dcterms:created>
  <dcterms:modified xsi:type="dcterms:W3CDTF">2020-02-25T04:20:13Z</dcterms:modified>
</cp:coreProperties>
</file>